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3740" yWindow="460" windowWidth="33560" windowHeight="253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J18" i="1"/>
  <c r="L18" i="1"/>
  <c r="F10" i="1"/>
  <c r="G10" i="1"/>
  <c r="I10" i="1"/>
  <c r="J10" i="1"/>
  <c r="L10" i="1"/>
  <c r="J25" i="1"/>
  <c r="K18" i="1"/>
  <c r="K10" i="1"/>
</calcChain>
</file>

<file path=xl/comments1.xml><?xml version="1.0" encoding="utf-8"?>
<comments xmlns="http://schemas.openxmlformats.org/spreadsheetml/2006/main">
  <authors>
    <author>Fernando Jiménez</author>
  </authors>
  <commentList>
    <comment ref="B6" authorId="0">
      <text>
        <r>
          <rPr>
            <b/>
            <sz val="9"/>
            <color indexed="81"/>
            <rFont val="Calibri"/>
            <family val="2"/>
          </rPr>
          <t xml:space="preserve">EN ESTE CASO LOS VALORES DE AHORRO DE GAS  HAY QUE CONFIRMARLOS CON VIGILAWELD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Calibri"/>
            <family val="2"/>
          </rPr>
          <t xml:space="preserve">DATOS DE GAS HABITUALES  </t>
        </r>
      </text>
    </comment>
    <comment ref="F8" authorId="0">
      <text>
        <r>
          <rPr>
            <b/>
            <sz val="9"/>
            <color indexed="81"/>
            <rFont val="Calibri"/>
            <family val="2"/>
          </rPr>
          <t xml:space="preserve">automatic calculation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Calibri"/>
            <family val="2"/>
          </rPr>
          <t>6-7 euros in bottle</t>
        </r>
      </text>
    </comment>
    <comment ref="C9" authorId="0">
      <text>
        <r>
          <rPr>
            <sz val="9"/>
            <color indexed="81"/>
            <rFont val="Calibri"/>
            <family val="2"/>
          </rPr>
          <t xml:space="preserve">flow rate in liters of gas per minute that we see in the rotameter and that is the one applied normally
</t>
        </r>
      </text>
    </comment>
    <comment ref="D9" authorId="0">
      <text>
        <r>
          <rPr>
            <sz val="9"/>
            <color indexed="81"/>
            <rFont val="Calibri"/>
            <family val="2"/>
          </rPr>
          <t xml:space="preserve">sum of all the  seams  time
</t>
        </r>
      </text>
    </comment>
    <comment ref="E9" authorId="0">
      <text>
        <r>
          <rPr>
            <b/>
            <sz val="9"/>
            <color indexed="81"/>
            <rFont val="Calibri"/>
            <family val="2"/>
          </rPr>
          <t xml:space="preserve">number seams piece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Calibri"/>
            <family val="2"/>
          </rPr>
          <t>22 working days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Calibri"/>
            <family val="2"/>
          </rPr>
          <t xml:space="preserve">EN ESTE CASO LOS VALORES DE AHORRO DE GAS  HAY QUE CONFIRMARLOS CON VIGILAWELD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F16" authorId="0">
      <text>
        <r>
          <rPr>
            <sz val="9"/>
            <color indexed="81"/>
            <rFont val="Calibri"/>
            <family val="2"/>
          </rPr>
          <t xml:space="preserve">calculated on the average over ten pieces without regulation with the usual flow and with 10 lit / min with regulation
</t>
        </r>
      </text>
    </comment>
    <comment ref="H16" authorId="0">
      <text>
        <r>
          <rPr>
            <b/>
            <sz val="9"/>
            <color indexed="81"/>
            <rFont val="Calibri"/>
            <family val="2"/>
          </rPr>
          <t>6-7 euros in bottle</t>
        </r>
      </text>
    </comment>
    <comment ref="G17" authorId="0">
      <text>
        <r>
          <rPr>
            <b/>
            <sz val="9"/>
            <color indexed="81"/>
            <rFont val="Calibri"/>
            <family val="2"/>
          </rPr>
          <t>Vigila is the only device that can ensure a smooth welding with this lower flow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17" authorId="0">
      <text>
        <r>
          <rPr>
            <b/>
            <sz val="9"/>
            <color indexed="81"/>
            <rFont val="Calibri"/>
            <family val="2"/>
          </rPr>
          <t>22 working days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23" authorId="0">
      <text>
        <r>
          <rPr>
            <sz val="9"/>
            <color indexed="81"/>
            <rFont val="Calibri"/>
            <family val="2"/>
          </rPr>
          <t xml:space="preserve">ESTIMATED  
</t>
        </r>
      </text>
    </comment>
  </commentList>
</comments>
</file>

<file path=xl/sharedStrings.xml><?xml version="1.0" encoding="utf-8"?>
<sst xmlns="http://schemas.openxmlformats.org/spreadsheetml/2006/main" count="51" uniqueCount="34">
  <si>
    <t>AMORTIZ.</t>
  </si>
  <si>
    <t>€ / M3</t>
  </si>
  <si>
    <t>CLIENT:</t>
  </si>
  <si>
    <t>DATE:</t>
  </si>
  <si>
    <t>CELL. REF.:</t>
  </si>
  <si>
    <t>PIECE REF.:</t>
  </si>
  <si>
    <t>test performed by :</t>
  </si>
  <si>
    <t>observations:</t>
  </si>
  <si>
    <t>GAS type :</t>
  </si>
  <si>
    <t>average</t>
  </si>
  <si>
    <t>pieces day</t>
  </si>
  <si>
    <t>gas data</t>
  </si>
  <si>
    <t>flow   lit/m.</t>
  </si>
  <si>
    <t xml:space="preserve">seconds </t>
  </si>
  <si>
    <t>seams piece</t>
  </si>
  <si>
    <t>CONSUMPTION  lit/min.</t>
  </si>
  <si>
    <t>PREVIOUS</t>
  </si>
  <si>
    <t>WITH VIGILA</t>
  </si>
  <si>
    <t xml:space="preserve"> GAS PRICE</t>
  </si>
  <si>
    <t>MONTHLY</t>
  </si>
  <si>
    <t>SHAVING</t>
  </si>
  <si>
    <t>DAILY SHAVING</t>
  </si>
  <si>
    <t xml:space="preserve"> GAS LITERS</t>
  </si>
  <si>
    <t>EUROS</t>
  </si>
  <si>
    <t>WORK DAYS</t>
  </si>
  <si>
    <t>WRITE ONLY IN GREEN BOXES, these data are merely informative, have no contractual effect</t>
  </si>
  <si>
    <t>MONTHLY FEE</t>
  </si>
  <si>
    <t>AT 24 MONTH ( aprox. )</t>
  </si>
  <si>
    <t>NET PROFITABILITY  €</t>
  </si>
  <si>
    <r>
      <t>ANNUAL (</t>
    </r>
    <r>
      <rPr>
        <sz val="9"/>
        <color theme="1"/>
        <rFont val="Calibri"/>
        <scheme val="minor"/>
      </rPr>
      <t>11 month production</t>
    </r>
    <r>
      <rPr>
        <sz val="10"/>
        <color theme="1"/>
        <rFont val="Calibri"/>
        <scheme val="minor"/>
      </rPr>
      <t xml:space="preserve"> )</t>
    </r>
  </si>
  <si>
    <t>these data are merely informative, they have no contractual effect</t>
  </si>
  <si>
    <t>AUTOMATIC VIGILAWELD GAS SAVING EMULATOR  (WITHOUT VIGILAWELD) to 150 Amp.</t>
  </si>
  <si>
    <t>AUTOMATIC GAS SAVING CALCULATOR  OVER  VIGILAWELD EXTRACTED DATA   to 150 Amp.</t>
  </si>
  <si>
    <t xml:space="preserve">PURCHASE BY RENTING OPTION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</si>
</sst>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3" x14ac:knownFonts="1"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0"/>
      <color rgb="FF3366FF"/>
      <name val="Calibri"/>
      <scheme val="minor"/>
    </font>
    <font>
      <sz val="9"/>
      <color theme="1"/>
      <name val="Calibri"/>
      <scheme val="minor"/>
    </font>
    <font>
      <b/>
      <sz val="16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0" xfId="0" applyFill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1" xfId="0" applyFill="1" applyBorder="1"/>
    <xf numFmtId="0" fontId="0" fillId="5" borderId="17" xfId="0" applyFill="1" applyBorder="1"/>
    <xf numFmtId="0" fontId="0" fillId="5" borderId="12" xfId="0" applyFill="1" applyBorder="1" applyAlignment="1">
      <alignment horizontal="center"/>
    </xf>
    <xf numFmtId="0" fontId="0" fillId="5" borderId="15" xfId="0" applyFill="1" applyBorder="1"/>
    <xf numFmtId="0" fontId="7" fillId="5" borderId="15" xfId="0" applyFont="1" applyFill="1" applyBorder="1"/>
    <xf numFmtId="0" fontId="0" fillId="6" borderId="13" xfId="0" applyFill="1" applyBorder="1" applyProtection="1"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15" fontId="0" fillId="6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6" borderId="19" xfId="0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/>
      <protection locked="0"/>
    </xf>
    <xf numFmtId="0" fontId="7" fillId="5" borderId="15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</cellXfs>
  <cellStyles count="7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711200</xdr:colOff>
      <xdr:row>0</xdr:row>
      <xdr:rowOff>6350</xdr:rowOff>
    </xdr:from>
    <xdr:to>
      <xdr:col>7</xdr:col>
      <xdr:colOff>6350</xdr:colOff>
      <xdr:row>0</xdr:row>
      <xdr:rowOff>781050</xdr:rowOff>
    </xdr:to>
    <xdr:pic>
      <xdr:nvPicPr>
        <xdr:cNvPr id="2" name="Imagen 1" descr="Sin títul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6350"/>
          <a:ext cx="259715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6"/>
  <sheetViews>
    <sheetView tabSelected="1" topLeftCell="A5" zoomScale="200" zoomScaleNormal="200" zoomScalePageLayoutView="200" workbookViewId="0">
      <selection activeCell="I29" sqref="I29"/>
    </sheetView>
  </sheetViews>
  <sheetFormatPr baseColWidth="10" defaultRowHeight="15" x14ac:dyDescent="0"/>
  <cols>
    <col min="1" max="1" width="6.83203125" customWidth="1"/>
  </cols>
  <sheetData>
    <row r="1" spans="2:12" ht="65" customHeight="1" thickBot="1">
      <c r="F1" s="41"/>
      <c r="G1" s="41"/>
      <c r="H1" s="41"/>
    </row>
    <row r="2" spans="2:12" ht="17" customHeight="1" thickTop="1" thickBot="1">
      <c r="B2" s="18" t="s">
        <v>2</v>
      </c>
      <c r="C2" s="53"/>
      <c r="D2" s="53"/>
      <c r="E2" s="19" t="s">
        <v>3</v>
      </c>
      <c r="F2" s="26"/>
      <c r="G2" s="20" t="s">
        <v>4</v>
      </c>
      <c r="H2" s="39"/>
      <c r="I2" s="40"/>
      <c r="J2" s="18" t="s">
        <v>5</v>
      </c>
      <c r="K2" s="23"/>
    </row>
    <row r="3" spans="2:12" ht="17" customHeight="1" thickBot="1">
      <c r="B3" s="54" t="s">
        <v>6</v>
      </c>
      <c r="C3" s="55"/>
      <c r="D3" s="24"/>
      <c r="E3" s="22" t="s">
        <v>7</v>
      </c>
      <c r="F3" s="56"/>
      <c r="G3" s="56"/>
      <c r="H3" s="56"/>
      <c r="I3" s="57"/>
      <c r="J3" s="21" t="s">
        <v>8</v>
      </c>
      <c r="K3" s="25"/>
    </row>
    <row r="4" spans="2:12" ht="17" customHeight="1" thickTop="1">
      <c r="D4" s="58"/>
      <c r="E4" s="58"/>
      <c r="F4" s="58"/>
      <c r="G4" s="58"/>
      <c r="H4" s="58"/>
      <c r="I4" s="58"/>
    </row>
    <row r="5" spans="2:12" ht="17" customHeight="1" thickBot="1">
      <c r="D5" s="29"/>
      <c r="E5" s="29"/>
      <c r="F5" s="29"/>
      <c r="G5" s="29"/>
      <c r="H5" s="29"/>
      <c r="I5" s="29"/>
    </row>
    <row r="6" spans="2:12" ht="16" customHeight="1" thickTop="1">
      <c r="B6" s="45" t="s">
        <v>31</v>
      </c>
      <c r="C6" s="45"/>
      <c r="D6" s="45"/>
      <c r="E6" s="45"/>
      <c r="F6" s="45"/>
      <c r="G6" s="45"/>
      <c r="H6" s="45"/>
      <c r="I6" s="45"/>
      <c r="J6" s="45"/>
      <c r="K6" s="45"/>
    </row>
    <row r="7" spans="2:12" ht="16" thickBot="1"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2:12" ht="16" thickTop="1">
      <c r="B8" s="2" t="s">
        <v>9</v>
      </c>
      <c r="C8" s="47" t="s">
        <v>11</v>
      </c>
      <c r="D8" s="48"/>
      <c r="E8" s="49"/>
      <c r="F8" s="43" t="s">
        <v>15</v>
      </c>
      <c r="G8" s="43"/>
      <c r="H8" s="2" t="s">
        <v>18</v>
      </c>
      <c r="I8" s="43" t="s">
        <v>21</v>
      </c>
      <c r="J8" s="43"/>
      <c r="K8" s="38" t="s">
        <v>24</v>
      </c>
      <c r="L8" s="27" t="s">
        <v>19</v>
      </c>
    </row>
    <row r="9" spans="2:12" ht="16" thickBot="1">
      <c r="B9" s="1" t="s">
        <v>10</v>
      </c>
      <c r="C9" s="3" t="s">
        <v>12</v>
      </c>
      <c r="D9" s="16" t="s">
        <v>13</v>
      </c>
      <c r="E9" s="4" t="s">
        <v>14</v>
      </c>
      <c r="F9" s="5" t="s">
        <v>16</v>
      </c>
      <c r="G9" s="6" t="s">
        <v>17</v>
      </c>
      <c r="H9" s="1" t="s">
        <v>1</v>
      </c>
      <c r="I9" s="5" t="s">
        <v>22</v>
      </c>
      <c r="J9" s="6" t="s">
        <v>23</v>
      </c>
      <c r="K9" s="17" t="s">
        <v>0</v>
      </c>
      <c r="L9" s="17" t="s">
        <v>20</v>
      </c>
    </row>
    <row r="10" spans="2:12" ht="31" customHeight="1" thickTop="1" thickBot="1">
      <c r="B10" s="8">
        <v>1000</v>
      </c>
      <c r="C10" s="8">
        <v>12</v>
      </c>
      <c r="D10" s="8">
        <v>45</v>
      </c>
      <c r="E10" s="8">
        <v>9</v>
      </c>
      <c r="F10" s="11">
        <f>(D10/60)*C10+(E10*0.65)</f>
        <v>14.850000000000001</v>
      </c>
      <c r="G10" s="11">
        <f>(D10/60)*10</f>
        <v>7.5</v>
      </c>
      <c r="H10" s="12">
        <v>6</v>
      </c>
      <c r="I10" s="14">
        <f>B10*(F10-G10)</f>
        <v>7350.0000000000018</v>
      </c>
      <c r="J10" s="13">
        <f>(I10/1000)*H10</f>
        <v>44.100000000000009</v>
      </c>
      <c r="K10" s="14">
        <f>1250/J10</f>
        <v>28.344671201814055</v>
      </c>
      <c r="L10" s="30">
        <f>J10*22</f>
        <v>970.20000000000016</v>
      </c>
    </row>
    <row r="11" spans="2:12" ht="16" thickTop="1">
      <c r="B11" s="44" t="s">
        <v>25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2:12">
      <c r="B12" s="28"/>
      <c r="C12" s="28"/>
      <c r="D12" s="58"/>
      <c r="E12" s="58"/>
      <c r="F12" s="58"/>
      <c r="G12" s="58"/>
      <c r="H12" s="58"/>
      <c r="I12" s="58"/>
    </row>
    <row r="13" spans="2:12" ht="16" thickBot="1"/>
    <row r="14" spans="2:12" ht="16" thickTop="1">
      <c r="B14" s="45" t="s">
        <v>32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2:12" ht="16" thickBot="1"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2:12" ht="16" thickTop="1">
      <c r="B16" s="36" t="s">
        <v>9</v>
      </c>
      <c r="C16" s="50"/>
      <c r="D16" s="51"/>
      <c r="E16" s="52"/>
      <c r="F16" s="42" t="s">
        <v>15</v>
      </c>
      <c r="G16" s="42"/>
      <c r="H16" s="36" t="s">
        <v>18</v>
      </c>
      <c r="I16" s="43" t="s">
        <v>21</v>
      </c>
      <c r="J16" s="43"/>
      <c r="K16" s="38" t="s">
        <v>24</v>
      </c>
      <c r="L16" s="35" t="s">
        <v>19</v>
      </c>
    </row>
    <row r="17" spans="2:12" ht="16" thickBot="1">
      <c r="B17" s="1" t="s">
        <v>10</v>
      </c>
      <c r="C17" s="31"/>
      <c r="D17" s="32"/>
      <c r="E17" s="33"/>
      <c r="F17" s="9" t="s">
        <v>16</v>
      </c>
      <c r="G17" s="10" t="s">
        <v>17</v>
      </c>
      <c r="H17" s="1" t="s">
        <v>1</v>
      </c>
      <c r="I17" s="5" t="s">
        <v>22</v>
      </c>
      <c r="J17" s="6" t="s">
        <v>23</v>
      </c>
      <c r="K17" s="17" t="s">
        <v>0</v>
      </c>
      <c r="L17" s="17" t="s">
        <v>20</v>
      </c>
    </row>
    <row r="18" spans="2:12" ht="31" customHeight="1" thickTop="1" thickBot="1">
      <c r="B18" s="15"/>
      <c r="C18" s="34"/>
      <c r="D18" s="34"/>
      <c r="E18" s="34"/>
      <c r="F18" s="12"/>
      <c r="G18" s="12"/>
      <c r="H18" s="12"/>
      <c r="I18" s="14">
        <f>B18*(F18-G18)</f>
        <v>0</v>
      </c>
      <c r="J18" s="13">
        <f>(I18/1000)*H18</f>
        <v>0</v>
      </c>
      <c r="K18" s="14" t="e">
        <f>1250/J18</f>
        <v>#DIV/0!</v>
      </c>
      <c r="L18" s="30">
        <f>J18*22</f>
        <v>0</v>
      </c>
    </row>
    <row r="19" spans="2:12" ht="17" customHeight="1" thickTop="1">
      <c r="B19" s="44" t="s">
        <v>25</v>
      </c>
      <c r="C19" s="44"/>
      <c r="D19" s="44"/>
      <c r="E19" s="44"/>
      <c r="F19" s="44"/>
      <c r="G19" s="44"/>
      <c r="H19" s="44"/>
      <c r="I19" s="44"/>
      <c r="J19" s="44"/>
      <c r="K19" s="44"/>
    </row>
    <row r="20" spans="2:12">
      <c r="D20" s="58"/>
      <c r="E20" s="58"/>
      <c r="F20" s="58"/>
      <c r="G20" s="58"/>
      <c r="H20" s="58"/>
      <c r="I20" s="58"/>
    </row>
    <row r="21" spans="2:12">
      <c r="H21" s="7"/>
    </row>
    <row r="22" spans="2:12" ht="16" thickBot="1">
      <c r="G22" s="73" t="s">
        <v>33</v>
      </c>
      <c r="H22" s="74"/>
      <c r="I22" s="74"/>
      <c r="J22" s="74"/>
      <c r="K22" s="74"/>
      <c r="L22" s="75"/>
    </row>
    <row r="23" spans="2:12" ht="16" thickTop="1">
      <c r="G23" s="37" t="s">
        <v>19</v>
      </c>
      <c r="H23" s="60" t="s">
        <v>26</v>
      </c>
      <c r="I23" s="61"/>
      <c r="J23" s="64" t="s">
        <v>28</v>
      </c>
      <c r="K23" s="65"/>
      <c r="L23" s="66"/>
    </row>
    <row r="24" spans="2:12" ht="16" thickBot="1">
      <c r="G24" s="77" t="s">
        <v>20</v>
      </c>
      <c r="H24" s="62" t="s">
        <v>27</v>
      </c>
      <c r="I24" s="63"/>
      <c r="J24" s="67" t="s">
        <v>29</v>
      </c>
      <c r="K24" s="68"/>
      <c r="L24" s="69"/>
    </row>
    <row r="25" spans="2:12" ht="32" customHeight="1" thickTop="1" thickBot="1">
      <c r="G25" s="76">
        <v>159</v>
      </c>
      <c r="H25" s="78">
        <v>66</v>
      </c>
      <c r="I25" s="78"/>
      <c r="J25" s="70">
        <f>(G25*11)-(H25*12)</f>
        <v>957</v>
      </c>
      <c r="K25" s="71"/>
      <c r="L25" s="72"/>
    </row>
    <row r="26" spans="2:12" ht="16" thickTop="1">
      <c r="G26" s="59" t="s">
        <v>30</v>
      </c>
      <c r="H26" s="59"/>
      <c r="I26" s="59"/>
      <c r="J26" s="59"/>
      <c r="K26" s="59"/>
      <c r="L26" s="59"/>
    </row>
  </sheetData>
  <mergeCells count="26">
    <mergeCell ref="D4:I4"/>
    <mergeCell ref="G26:L26"/>
    <mergeCell ref="H23:I23"/>
    <mergeCell ref="H24:I24"/>
    <mergeCell ref="H25:I25"/>
    <mergeCell ref="D20:I20"/>
    <mergeCell ref="J23:L23"/>
    <mergeCell ref="J24:L24"/>
    <mergeCell ref="J25:L25"/>
    <mergeCell ref="G22:L22"/>
    <mergeCell ref="H2:I2"/>
    <mergeCell ref="F1:H1"/>
    <mergeCell ref="F16:G16"/>
    <mergeCell ref="I16:J16"/>
    <mergeCell ref="B19:K19"/>
    <mergeCell ref="B6:K7"/>
    <mergeCell ref="F8:G8"/>
    <mergeCell ref="I8:J8"/>
    <mergeCell ref="B11:K11"/>
    <mergeCell ref="B14:K15"/>
    <mergeCell ref="C8:E8"/>
    <mergeCell ref="C16:E16"/>
    <mergeCell ref="C2:D2"/>
    <mergeCell ref="B3:C3"/>
    <mergeCell ref="F3:I3"/>
    <mergeCell ref="D12:I12"/>
  </mergeCells>
  <phoneticPr fontId="6" type="noConversion"/>
  <pageMargins left="0.75000000000000011" right="0.75000000000000011" top="1" bottom="1" header="0.5" footer="0.5"/>
  <pageSetup paperSize="9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Jiménez</dc:creator>
  <cp:lastModifiedBy>Fernando Jiménez</cp:lastModifiedBy>
  <cp:lastPrinted>2017-11-07T10:06:02Z</cp:lastPrinted>
  <dcterms:created xsi:type="dcterms:W3CDTF">2017-11-07T07:30:54Z</dcterms:created>
  <dcterms:modified xsi:type="dcterms:W3CDTF">2017-11-13T07:55:07Z</dcterms:modified>
</cp:coreProperties>
</file>